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ti\Productinfo\2023\2023-062 Linear Industry Light\"/>
    </mc:Choice>
  </mc:AlternateContent>
  <xr:revisionPtr revIDLastSave="0" documentId="13_ncr:1_{58CE78CB-97F8-492D-B70E-053AA1C09E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Sheet1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H16" i="2"/>
  <c r="N18" i="2"/>
  <c r="T24" i="2"/>
  <c r="T32" i="2"/>
  <c r="T11" i="2"/>
  <c r="T4" i="2"/>
  <c r="R19" i="2"/>
  <c r="R11" i="2"/>
  <c r="F19" i="2"/>
  <c r="F18" i="2"/>
  <c r="F17" i="2"/>
  <c r="F16" i="2"/>
  <c r="F15" i="2"/>
  <c r="F14" i="2"/>
  <c r="F13" i="2"/>
  <c r="F12" i="2"/>
  <c r="F11" i="2"/>
  <c r="O11" i="2" s="1"/>
  <c r="P11" i="2" s="1"/>
  <c r="F10" i="2"/>
  <c r="F9" i="2"/>
  <c r="F8" i="2"/>
  <c r="F7" i="2"/>
  <c r="F6" i="2"/>
  <c r="F5" i="2"/>
  <c r="F4" i="2"/>
  <c r="R4" i="2" s="1"/>
  <c r="R32" i="2"/>
  <c r="P39" i="2"/>
  <c r="N38" i="2"/>
  <c r="N37" i="2"/>
  <c r="N36" i="2"/>
  <c r="N35" i="2"/>
  <c r="N34" i="2"/>
  <c r="N33" i="2"/>
  <c r="N32" i="2"/>
  <c r="P32" i="2" s="1"/>
  <c r="N31" i="2"/>
  <c r="N30" i="2"/>
  <c r="N29" i="2"/>
  <c r="N28" i="2"/>
  <c r="N27" i="2"/>
  <c r="N26" i="2"/>
  <c r="N25" i="2"/>
  <c r="N24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F65" i="2"/>
  <c r="F64" i="2"/>
  <c r="F63" i="2"/>
  <c r="F50" i="2"/>
  <c r="C51" i="2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F62" i="2" s="1"/>
  <c r="C78" i="2"/>
  <c r="C79" i="2" s="1"/>
  <c r="C80" i="2" s="1"/>
  <c r="C81" i="2" s="1"/>
  <c r="C82" i="2" s="1"/>
  <c r="C83" i="2" s="1"/>
  <c r="C84" i="2" s="1"/>
  <c r="C85" i="2" s="1"/>
  <c r="C86" i="2" s="1"/>
  <c r="C87" i="2" s="1"/>
  <c r="C74" i="2"/>
  <c r="G74" i="2" s="1"/>
  <c r="C73" i="2"/>
  <c r="G73" i="2" s="1"/>
  <c r="C72" i="2"/>
  <c r="G72" i="2" s="1"/>
  <c r="C46" i="2"/>
  <c r="G46" i="2" s="1"/>
  <c r="C45" i="2"/>
  <c r="G45" i="2" s="1"/>
  <c r="C44" i="2"/>
  <c r="G44" i="2" s="1"/>
  <c r="F39" i="2"/>
  <c r="O39" i="2" s="1"/>
  <c r="F38" i="2"/>
  <c r="F37" i="2"/>
  <c r="F36" i="2"/>
  <c r="F35" i="2"/>
  <c r="F34" i="2"/>
  <c r="F32" i="2"/>
  <c r="O32" i="2" s="1"/>
  <c r="F33" i="2"/>
  <c r="F31" i="2"/>
  <c r="F30" i="2"/>
  <c r="F29" i="2"/>
  <c r="F27" i="2"/>
  <c r="F28" i="2"/>
  <c r="F26" i="2"/>
  <c r="F25" i="2"/>
  <c r="F24" i="2"/>
  <c r="O24" i="2" s="1"/>
  <c r="P24" i="2" s="1"/>
  <c r="R24" i="2" l="1"/>
  <c r="O4" i="2"/>
  <c r="P4" i="2" s="1"/>
  <c r="F52" i="2"/>
  <c r="F56" i="2"/>
  <c r="F51" i="2"/>
  <c r="F55" i="2"/>
  <c r="F59" i="2"/>
  <c r="F54" i="2"/>
  <c r="F57" i="2"/>
  <c r="F53" i="2"/>
  <c r="F58" i="2"/>
  <c r="F60" i="2"/>
  <c r="F61" i="2"/>
  <c r="C88" i="2"/>
  <c r="C89" i="2" s="1"/>
  <c r="C90" i="2" s="1"/>
  <c r="C91" i="2" s="1"/>
  <c r="C92" i="2" s="1"/>
</calcChain>
</file>

<file path=xl/sharedStrings.xml><?xml version="1.0" encoding="utf-8"?>
<sst xmlns="http://schemas.openxmlformats.org/spreadsheetml/2006/main" count="166" uniqueCount="25">
  <si>
    <t>ON</t>
  </si>
  <si>
    <t>Irated(mA)</t>
  </si>
  <si>
    <t>Prated(w)</t>
  </si>
  <si>
    <t>--</t>
  </si>
  <si>
    <t>Lumen output</t>
  </si>
  <si>
    <t>IL-IBN150100K4</t>
  </si>
  <si>
    <t>IL-IBN12080K4</t>
  </si>
  <si>
    <t>Factory setting</t>
  </si>
  <si>
    <t>1x 80W driver</t>
  </si>
  <si>
    <t>2x 50W driver</t>
  </si>
  <si>
    <t>Lumen output</t>
    <phoneticPr fontId="4" type="noConversion"/>
  </si>
  <si>
    <t>实测值</t>
    <phoneticPr fontId="4" type="noConversion"/>
  </si>
  <si>
    <t>计算值</t>
    <phoneticPr fontId="4" type="noConversion"/>
  </si>
  <si>
    <t>系数</t>
    <phoneticPr fontId="4" type="noConversion"/>
  </si>
  <si>
    <t>不需要</t>
    <phoneticPr fontId="4" type="noConversion"/>
  </si>
  <si>
    <t>OK</t>
    <phoneticPr fontId="4" type="noConversion"/>
  </si>
  <si>
    <t>100W</t>
    <phoneticPr fontId="4" type="noConversion"/>
  </si>
  <si>
    <t>80W</t>
    <phoneticPr fontId="4" type="noConversion"/>
  </si>
  <si>
    <t>功率</t>
    <phoneticPr fontId="4" type="noConversion"/>
  </si>
  <si>
    <t>流明</t>
    <phoneticPr fontId="4" type="noConversion"/>
  </si>
  <si>
    <t>积分球测试值</t>
    <phoneticPr fontId="4" type="noConversion"/>
  </si>
  <si>
    <t>1300ma*2</t>
    <phoneticPr fontId="4" type="noConversion"/>
  </si>
  <si>
    <t>950mA*2</t>
    <phoneticPr fontId="4" type="noConversion"/>
  </si>
  <si>
    <t>550mA*2</t>
    <phoneticPr fontId="4" type="noConversion"/>
  </si>
  <si>
    <t>LM/W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</si>
</sst>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_ "/>
    <numFmt numFmtId="166" formatCode="0.0_ "/>
    <numFmt numFmtId="167" formatCode="0_);[Red]\(0\)"/>
    <numFmt numFmtId="168" formatCode="0.0%"/>
    <numFmt numFmtId="169" formatCode="_ * #,##0.0_ ;_ * \-#,##0.0_ ;_ * &quot;-&quot;?_ ;_ 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3" fontId="3" fillId="0" borderId="0" xfId="0" applyNumberFormat="1" applyFont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" xfId="0" applyNumberFormat="1" applyBorder="1"/>
    <xf numFmtId="0" fontId="0" fillId="3" borderId="1" xfId="0" applyFill="1" applyBorder="1"/>
    <xf numFmtId="3" fontId="0" fillId="0" borderId="2" xfId="0" applyNumberFormat="1" applyBorder="1" applyAlignment="1">
      <alignment horizontal="center"/>
    </xf>
    <xf numFmtId="167" fontId="0" fillId="0" borderId="0" xfId="0" applyNumberFormat="1"/>
    <xf numFmtId="2" fontId="0" fillId="0" borderId="1" xfId="0" applyNumberFormat="1" applyBorder="1" applyAlignment="1">
      <alignment horizontal="center"/>
    </xf>
    <xf numFmtId="166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166" fontId="0" fillId="2" borderId="0" xfId="0" applyNumberFormat="1" applyFill="1"/>
    <xf numFmtId="0" fontId="0" fillId="0" borderId="1" xfId="0" applyBorder="1"/>
    <xf numFmtId="0" fontId="0" fillId="0" borderId="1" xfId="0" applyBorder="1" applyAlignment="1">
      <alignment vertical="center"/>
    </xf>
    <xf numFmtId="0" fontId="0" fillId="3" borderId="0" xfId="0" applyFill="1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3" xfId="0" applyFill="1" applyBorder="1"/>
    <xf numFmtId="165" fontId="0" fillId="0" borderId="1" xfId="0" applyNumberFormat="1" applyBorder="1"/>
    <xf numFmtId="167" fontId="0" fillId="0" borderId="1" xfId="0" applyNumberFormat="1" applyBorder="1"/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0" xfId="0" applyFill="1"/>
    <xf numFmtId="2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65" fontId="0" fillId="4" borderId="1" xfId="0" applyNumberFormat="1" applyFill="1" applyBorder="1"/>
    <xf numFmtId="165" fontId="0" fillId="4" borderId="0" xfId="0" applyNumberFormat="1" applyFill="1"/>
    <xf numFmtId="168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vertical="center"/>
    </xf>
    <xf numFmtId="168" fontId="0" fillId="4" borderId="0" xfId="0" applyNumberFormat="1" applyFill="1"/>
    <xf numFmtId="166" fontId="0" fillId="4" borderId="0" xfId="0" applyNumberFormat="1" applyFill="1"/>
    <xf numFmtId="4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64" fontId="0" fillId="4" borderId="1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169" fontId="0" fillId="0" borderId="0" xfId="0" applyNumberFormat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A23" sqref="A23:A38"/>
    </sheetView>
  </sheetViews>
  <sheetFormatPr defaultRowHeight="15"/>
  <cols>
    <col min="1" max="1" width="12.85546875" customWidth="1"/>
    <col min="2" max="6" width="10.7109375" bestFit="1" customWidth="1"/>
    <col min="7" max="7" width="16.7109375" customWidth="1"/>
    <col min="8" max="8" width="16.7109375" style="54" customWidth="1"/>
    <col min="9" max="9" width="23.42578125" customWidth="1"/>
    <col min="10" max="10" width="8.140625" customWidth="1"/>
  </cols>
  <sheetData>
    <row r="1" spans="1:8">
      <c r="A1" s="52" t="s">
        <v>6</v>
      </c>
      <c r="C1" s="52" t="s">
        <v>8</v>
      </c>
    </row>
    <row r="2" spans="1:8">
      <c r="A2" s="53" t="s">
        <v>2</v>
      </c>
      <c r="B2" s="53" t="s">
        <v>1</v>
      </c>
      <c r="C2" s="53">
        <v>1</v>
      </c>
      <c r="D2" s="53">
        <v>2</v>
      </c>
      <c r="E2" s="53">
        <v>3</v>
      </c>
      <c r="F2" s="53">
        <v>4</v>
      </c>
      <c r="G2" s="53" t="s">
        <v>10</v>
      </c>
      <c r="H2" s="55" t="s">
        <v>24</v>
      </c>
    </row>
    <row r="3" spans="1:8">
      <c r="A3" s="2">
        <v>49.8</v>
      </c>
      <c r="B3" s="1">
        <v>1250</v>
      </c>
      <c r="C3" s="1" t="s">
        <v>0</v>
      </c>
      <c r="D3" s="1" t="s">
        <v>0</v>
      </c>
      <c r="E3" s="1" t="s">
        <v>0</v>
      </c>
      <c r="F3" s="1" t="s">
        <v>0</v>
      </c>
      <c r="G3" s="1">
        <v>8340.2549999999992</v>
      </c>
      <c r="H3" s="2">
        <f>G3/A3</f>
        <v>167.47499999999999</v>
      </c>
    </row>
    <row r="4" spans="1:8">
      <c r="A4" s="2">
        <v>51.8</v>
      </c>
      <c r="B4" s="1">
        <v>1300</v>
      </c>
      <c r="C4" s="1" t="s">
        <v>3</v>
      </c>
      <c r="D4" s="1" t="s">
        <v>0</v>
      </c>
      <c r="E4" s="1" t="s">
        <v>0</v>
      </c>
      <c r="F4" s="1" t="s">
        <v>0</v>
      </c>
      <c r="G4" s="1">
        <v>8675.2049999999999</v>
      </c>
      <c r="H4" s="2">
        <f t="shared" ref="H4:H18" si="0">G4/A4</f>
        <v>167.47499999999999</v>
      </c>
    </row>
    <row r="5" spans="1:8">
      <c r="A5" s="2">
        <v>53.7</v>
      </c>
      <c r="B5" s="1">
        <v>1350</v>
      </c>
      <c r="C5" s="1" t="s">
        <v>0</v>
      </c>
      <c r="D5" s="1" t="s">
        <v>3</v>
      </c>
      <c r="E5" s="1" t="s">
        <v>0</v>
      </c>
      <c r="F5" s="1" t="s">
        <v>0</v>
      </c>
      <c r="G5" s="1">
        <v>8984.5470000000005</v>
      </c>
      <c r="H5" s="2">
        <f t="shared" si="0"/>
        <v>167.31</v>
      </c>
    </row>
    <row r="6" spans="1:8">
      <c r="A6" s="2">
        <v>55.7</v>
      </c>
      <c r="B6" s="1">
        <v>1400</v>
      </c>
      <c r="C6" s="1" t="s">
        <v>3</v>
      </c>
      <c r="D6" s="1" t="s">
        <v>3</v>
      </c>
      <c r="E6" s="1" t="s">
        <v>0</v>
      </c>
      <c r="F6" s="1" t="s">
        <v>0</v>
      </c>
      <c r="G6" s="1">
        <v>9319.1669999999995</v>
      </c>
      <c r="H6" s="2">
        <f t="shared" si="0"/>
        <v>167.30999999999997</v>
      </c>
    </row>
    <row r="7" spans="1:8">
      <c r="A7" s="2">
        <v>57.6</v>
      </c>
      <c r="B7" s="1">
        <v>1450</v>
      </c>
      <c r="C7" s="1" t="s">
        <v>0</v>
      </c>
      <c r="D7" s="1" t="s">
        <v>0</v>
      </c>
      <c r="E7" s="1" t="s">
        <v>3</v>
      </c>
      <c r="F7" s="1" t="s">
        <v>0</v>
      </c>
      <c r="G7" s="1">
        <v>9627.5519999999997</v>
      </c>
      <c r="H7" s="2">
        <f t="shared" si="0"/>
        <v>167.14499999999998</v>
      </c>
    </row>
    <row r="8" spans="1:8">
      <c r="A8" s="2">
        <v>59.6</v>
      </c>
      <c r="B8" s="1">
        <v>1500</v>
      </c>
      <c r="C8" s="1" t="s">
        <v>3</v>
      </c>
      <c r="D8" s="1" t="s">
        <v>0</v>
      </c>
      <c r="E8" s="1" t="s">
        <v>3</v>
      </c>
      <c r="F8" s="1" t="s">
        <v>0</v>
      </c>
      <c r="G8" s="1">
        <v>9952.0079999999998</v>
      </c>
      <c r="H8" s="2">
        <f t="shared" si="0"/>
        <v>166.98</v>
      </c>
    </row>
    <row r="9" spans="1:8">
      <c r="A9" s="2">
        <v>61.6</v>
      </c>
      <c r="B9" s="1">
        <v>1550</v>
      </c>
      <c r="C9" s="1" t="s">
        <v>0</v>
      </c>
      <c r="D9" s="1" t="s">
        <v>3</v>
      </c>
      <c r="E9" s="1" t="s">
        <v>3</v>
      </c>
      <c r="F9" s="1" t="s">
        <v>0</v>
      </c>
      <c r="G9" s="1">
        <v>10275.803999999998</v>
      </c>
      <c r="H9" s="2">
        <f t="shared" si="0"/>
        <v>166.81499999999997</v>
      </c>
    </row>
    <row r="10" spans="1:8">
      <c r="A10" s="2">
        <v>63.6</v>
      </c>
      <c r="B10" s="1">
        <v>1600</v>
      </c>
      <c r="C10" s="1" t="s">
        <v>3</v>
      </c>
      <c r="D10" s="1" t="s">
        <v>3</v>
      </c>
      <c r="E10" s="1" t="s">
        <v>3</v>
      </c>
      <c r="F10" s="1" t="s">
        <v>0</v>
      </c>
      <c r="G10" s="1">
        <v>10598.94</v>
      </c>
      <c r="H10" s="2">
        <f t="shared" si="0"/>
        <v>166.65</v>
      </c>
    </row>
    <row r="11" spans="1:8">
      <c r="A11" s="2">
        <v>65.599999999999994</v>
      </c>
      <c r="B11" s="1">
        <v>1650</v>
      </c>
      <c r="C11" s="1" t="s">
        <v>0</v>
      </c>
      <c r="D11" s="1" t="s">
        <v>0</v>
      </c>
      <c r="E11" s="1" t="s">
        <v>0</v>
      </c>
      <c r="F11" s="1" t="s">
        <v>3</v>
      </c>
      <c r="G11" s="1">
        <v>10932.239999999998</v>
      </c>
      <c r="H11" s="2">
        <f t="shared" si="0"/>
        <v>166.64999999999998</v>
      </c>
    </row>
    <row r="12" spans="1:8">
      <c r="A12" s="2">
        <v>68</v>
      </c>
      <c r="B12" s="1">
        <v>1700</v>
      </c>
      <c r="C12" s="1" t="s">
        <v>3</v>
      </c>
      <c r="D12" s="1" t="s">
        <v>0</v>
      </c>
      <c r="E12" s="1" t="s">
        <v>0</v>
      </c>
      <c r="F12" s="1" t="s">
        <v>3</v>
      </c>
      <c r="G12" s="1">
        <v>11309.76</v>
      </c>
      <c r="H12" s="2">
        <f t="shared" si="0"/>
        <v>166.32</v>
      </c>
    </row>
    <row r="13" spans="1:8">
      <c r="A13" s="2">
        <v>70</v>
      </c>
      <c r="B13" s="1">
        <v>1750</v>
      </c>
      <c r="C13" s="1" t="s">
        <v>0</v>
      </c>
      <c r="D13" s="1" t="s">
        <v>3</v>
      </c>
      <c r="E13" s="1" t="s">
        <v>0</v>
      </c>
      <c r="F13" s="1" t="s">
        <v>3</v>
      </c>
      <c r="G13" s="1">
        <v>11630.849999999999</v>
      </c>
      <c r="H13" s="2">
        <f t="shared" si="0"/>
        <v>166.15499999999997</v>
      </c>
    </row>
    <row r="14" spans="1:8">
      <c r="A14" s="2">
        <v>72</v>
      </c>
      <c r="B14" s="1">
        <v>1800</v>
      </c>
      <c r="C14" s="1" t="s">
        <v>3</v>
      </c>
      <c r="D14" s="1" t="s">
        <v>3</v>
      </c>
      <c r="E14" s="1" t="s">
        <v>0</v>
      </c>
      <c r="F14" s="1" t="s">
        <v>3</v>
      </c>
      <c r="G14" s="1">
        <v>11951.28</v>
      </c>
      <c r="H14" s="2">
        <f t="shared" si="0"/>
        <v>165.99</v>
      </c>
    </row>
    <row r="15" spans="1:8">
      <c r="A15" s="2">
        <v>74</v>
      </c>
      <c r="B15" s="1">
        <v>1850</v>
      </c>
      <c r="C15" s="1" t="s">
        <v>0</v>
      </c>
      <c r="D15" s="1" t="s">
        <v>0</v>
      </c>
      <c r="E15" s="1" t="s">
        <v>3</v>
      </c>
      <c r="F15" s="1" t="s">
        <v>3</v>
      </c>
      <c r="G15" s="1">
        <v>12271.05</v>
      </c>
      <c r="H15" s="2">
        <f t="shared" si="0"/>
        <v>165.82499999999999</v>
      </c>
    </row>
    <row r="16" spans="1:8">
      <c r="A16" s="2">
        <v>76</v>
      </c>
      <c r="B16" s="1">
        <v>1900</v>
      </c>
      <c r="C16" s="1" t="s">
        <v>3</v>
      </c>
      <c r="D16" s="1" t="s">
        <v>0</v>
      </c>
      <c r="E16" s="1" t="s">
        <v>3</v>
      </c>
      <c r="F16" s="1" t="s">
        <v>3</v>
      </c>
      <c r="G16" s="1">
        <v>12577.619999999999</v>
      </c>
      <c r="H16" s="2">
        <f t="shared" si="0"/>
        <v>165.49499999999998</v>
      </c>
    </row>
    <row r="17" spans="1:10">
      <c r="A17" s="2">
        <v>78</v>
      </c>
      <c r="B17" s="1">
        <v>1950</v>
      </c>
      <c r="C17" s="1" t="s">
        <v>0</v>
      </c>
      <c r="D17" s="1" t="s">
        <v>3</v>
      </c>
      <c r="E17" s="1" t="s">
        <v>3</v>
      </c>
      <c r="F17" s="1" t="s">
        <v>3</v>
      </c>
      <c r="G17" s="1">
        <v>12882.869999999999</v>
      </c>
      <c r="H17" s="2">
        <f t="shared" si="0"/>
        <v>165.16499999999999</v>
      </c>
    </row>
    <row r="18" spans="1:10">
      <c r="A18" s="2">
        <v>80</v>
      </c>
      <c r="B18" s="1">
        <v>2000</v>
      </c>
      <c r="C18" s="1" t="s">
        <v>3</v>
      </c>
      <c r="D18" s="1" t="s">
        <v>3</v>
      </c>
      <c r="E18" s="1" t="s">
        <v>3</v>
      </c>
      <c r="F18" s="1" t="s">
        <v>3</v>
      </c>
      <c r="G18" s="1">
        <v>13200</v>
      </c>
      <c r="H18" s="2">
        <f t="shared" si="0"/>
        <v>165</v>
      </c>
      <c r="I18" s="4" t="s">
        <v>7</v>
      </c>
      <c r="J18" s="4"/>
    </row>
    <row r="21" spans="1:10">
      <c r="A21" s="52" t="s">
        <v>5</v>
      </c>
      <c r="C21" s="52" t="s">
        <v>9</v>
      </c>
    </row>
    <row r="22" spans="1:10">
      <c r="A22" s="53" t="s">
        <v>2</v>
      </c>
      <c r="B22" s="53" t="s">
        <v>1</v>
      </c>
      <c r="C22" s="53">
        <v>1</v>
      </c>
      <c r="D22" s="53">
        <v>2</v>
      </c>
      <c r="E22" s="53">
        <v>3</v>
      </c>
      <c r="F22" s="53">
        <v>4</v>
      </c>
      <c r="G22" s="53" t="s">
        <v>4</v>
      </c>
      <c r="H22" s="55" t="s">
        <v>24</v>
      </c>
    </row>
    <row r="23" spans="1:10">
      <c r="A23" s="9">
        <v>42.6</v>
      </c>
      <c r="B23" s="1">
        <v>1100</v>
      </c>
      <c r="C23" s="1" t="s">
        <v>0</v>
      </c>
      <c r="D23" s="1" t="s">
        <v>0</v>
      </c>
      <c r="E23" s="1" t="s">
        <v>0</v>
      </c>
      <c r="F23" s="1" t="s">
        <v>0</v>
      </c>
      <c r="G23" s="1">
        <v>7134.4349999999995</v>
      </c>
      <c r="H23" s="2">
        <f>G23/A23</f>
        <v>167.47499999999999</v>
      </c>
    </row>
    <row r="24" spans="1:10">
      <c r="A24" s="9">
        <v>45.3</v>
      </c>
      <c r="B24" s="1">
        <v>1200</v>
      </c>
      <c r="C24" s="1" t="s">
        <v>3</v>
      </c>
      <c r="D24" s="1" t="s">
        <v>0</v>
      </c>
      <c r="E24" s="1" t="s">
        <v>0</v>
      </c>
      <c r="F24" s="1" t="s">
        <v>0</v>
      </c>
      <c r="G24" s="1">
        <v>7586.6174999999985</v>
      </c>
      <c r="H24" s="2">
        <f t="shared" ref="H24:H38" si="1">G24/A24</f>
        <v>167.47499999999997</v>
      </c>
    </row>
    <row r="25" spans="1:10">
      <c r="A25" s="9">
        <v>49.3</v>
      </c>
      <c r="B25" s="1">
        <v>1300</v>
      </c>
      <c r="C25" s="1" t="s">
        <v>0</v>
      </c>
      <c r="D25" s="1" t="s">
        <v>3</v>
      </c>
      <c r="E25" s="1" t="s">
        <v>0</v>
      </c>
      <c r="F25" s="1" t="s">
        <v>0</v>
      </c>
      <c r="G25" s="1">
        <v>8248.3829999999998</v>
      </c>
      <c r="H25" s="2">
        <f t="shared" si="1"/>
        <v>167.31</v>
      </c>
    </row>
    <row r="26" spans="1:10">
      <c r="A26" s="9">
        <v>53.881081081081078</v>
      </c>
      <c r="B26" s="1">
        <v>1400</v>
      </c>
      <c r="C26" s="1" t="s">
        <v>3</v>
      </c>
      <c r="D26" s="1" t="s">
        <v>3</v>
      </c>
      <c r="E26" s="1" t="s">
        <v>0</v>
      </c>
      <c r="F26" s="1" t="s">
        <v>0</v>
      </c>
      <c r="G26" s="1">
        <v>9014.8436756756764</v>
      </c>
      <c r="H26" s="2">
        <f t="shared" si="1"/>
        <v>167.31000000000003</v>
      </c>
    </row>
    <row r="27" spans="1:10">
      <c r="A27" s="9">
        <v>56.9</v>
      </c>
      <c r="B27" s="1">
        <v>1500</v>
      </c>
      <c r="C27" s="1" t="s">
        <v>0</v>
      </c>
      <c r="D27" s="1" t="s">
        <v>0</v>
      </c>
      <c r="E27" s="1" t="s">
        <v>3</v>
      </c>
      <c r="F27" s="1" t="s">
        <v>0</v>
      </c>
      <c r="G27" s="1">
        <v>9510.5504999999994</v>
      </c>
      <c r="H27" s="2">
        <f t="shared" si="1"/>
        <v>167.14499999999998</v>
      </c>
    </row>
    <row r="28" spans="1:10">
      <c r="A28" s="9">
        <v>60.9</v>
      </c>
      <c r="B28" s="1">
        <v>1600</v>
      </c>
      <c r="C28" s="1" t="s">
        <v>3</v>
      </c>
      <c r="D28" s="1" t="s">
        <v>0</v>
      </c>
      <c r="E28" s="1" t="s">
        <v>3</v>
      </c>
      <c r="F28" s="1" t="s">
        <v>0</v>
      </c>
      <c r="G28" s="1">
        <v>10169.082</v>
      </c>
      <c r="H28" s="2">
        <f t="shared" si="1"/>
        <v>166.98000000000002</v>
      </c>
    </row>
    <row r="29" spans="1:10">
      <c r="A29" s="9">
        <v>65.427027027027023</v>
      </c>
      <c r="B29" s="1">
        <v>1700</v>
      </c>
      <c r="C29" s="1" t="s">
        <v>0</v>
      </c>
      <c r="D29" s="1" t="s">
        <v>3</v>
      </c>
      <c r="E29" s="1" t="s">
        <v>3</v>
      </c>
      <c r="F29" s="1" t="s">
        <v>0</v>
      </c>
      <c r="G29" s="1">
        <v>10914.209513513511</v>
      </c>
      <c r="H29" s="2">
        <f t="shared" si="1"/>
        <v>166.81499999999997</v>
      </c>
    </row>
    <row r="30" spans="1:10">
      <c r="A30" s="9">
        <v>69.275675675675672</v>
      </c>
      <c r="B30" s="1">
        <v>1800</v>
      </c>
      <c r="C30" s="1" t="s">
        <v>3</v>
      </c>
      <c r="D30" s="1" t="s">
        <v>3</v>
      </c>
      <c r="E30" s="1" t="s">
        <v>3</v>
      </c>
      <c r="F30" s="1" t="s">
        <v>0</v>
      </c>
      <c r="G30" s="1">
        <v>11544.791351351352</v>
      </c>
      <c r="H30" s="2">
        <f t="shared" si="1"/>
        <v>166.65000000000003</v>
      </c>
    </row>
    <row r="31" spans="1:10">
      <c r="A31" s="9">
        <v>73.12432432432432</v>
      </c>
      <c r="B31" s="1">
        <v>1900</v>
      </c>
      <c r="C31" s="1" t="s">
        <v>0</v>
      </c>
      <c r="D31" s="1" t="s">
        <v>0</v>
      </c>
      <c r="E31" s="1" t="s">
        <v>0</v>
      </c>
      <c r="F31" s="1" t="s">
        <v>3</v>
      </c>
      <c r="G31" s="1">
        <v>12186.168648648649</v>
      </c>
      <c r="H31" s="2">
        <f t="shared" si="1"/>
        <v>166.65</v>
      </c>
    </row>
    <row r="32" spans="1:10">
      <c r="A32" s="9">
        <v>76.972972972972968</v>
      </c>
      <c r="B32" s="1">
        <v>2000</v>
      </c>
      <c r="C32" s="1" t="s">
        <v>3</v>
      </c>
      <c r="D32" s="1" t="s">
        <v>0</v>
      </c>
      <c r="E32" s="1" t="s">
        <v>0</v>
      </c>
      <c r="F32" s="1" t="s">
        <v>3</v>
      </c>
      <c r="G32" s="1">
        <v>12802.144864864864</v>
      </c>
      <c r="H32" s="2">
        <f t="shared" si="1"/>
        <v>166.32</v>
      </c>
    </row>
    <row r="33" spans="1:10">
      <c r="A33" s="9">
        <v>80.821621621621617</v>
      </c>
      <c r="B33" s="1">
        <v>2100</v>
      </c>
      <c r="C33" s="1" t="s">
        <v>0</v>
      </c>
      <c r="D33" s="1" t="s">
        <v>3</v>
      </c>
      <c r="E33" s="1" t="s">
        <v>0</v>
      </c>
      <c r="F33" s="1" t="s">
        <v>3</v>
      </c>
      <c r="G33" s="1">
        <v>13428.916540540538</v>
      </c>
      <c r="H33" s="2">
        <f t="shared" si="1"/>
        <v>166.15499999999997</v>
      </c>
    </row>
    <row r="34" spans="1:10">
      <c r="A34" s="9">
        <v>84.670270270270279</v>
      </c>
      <c r="B34" s="1">
        <v>2200</v>
      </c>
      <c r="C34" s="1" t="s">
        <v>3</v>
      </c>
      <c r="D34" s="1" t="s">
        <v>3</v>
      </c>
      <c r="E34" s="1" t="s">
        <v>0</v>
      </c>
      <c r="F34" s="1" t="s">
        <v>3</v>
      </c>
      <c r="G34" s="1">
        <v>14054.418162162165</v>
      </c>
      <c r="H34" s="2">
        <f t="shared" si="1"/>
        <v>165.99</v>
      </c>
    </row>
    <row r="35" spans="1:10">
      <c r="A35" s="9">
        <v>88.518918918918914</v>
      </c>
      <c r="B35" s="1">
        <v>2300</v>
      </c>
      <c r="C35" s="1" t="s">
        <v>0</v>
      </c>
      <c r="D35" s="1" t="s">
        <v>0</v>
      </c>
      <c r="E35" s="1" t="s">
        <v>3</v>
      </c>
      <c r="F35" s="1" t="s">
        <v>3</v>
      </c>
      <c r="G35" s="1">
        <v>14678.649729729726</v>
      </c>
      <c r="H35" s="2">
        <f t="shared" si="1"/>
        <v>165.82499999999996</v>
      </c>
    </row>
    <row r="36" spans="1:10">
      <c r="A36" s="9">
        <v>92.367567567567562</v>
      </c>
      <c r="B36" s="1">
        <v>2400</v>
      </c>
      <c r="C36" s="1" t="s">
        <v>3</v>
      </c>
      <c r="D36" s="1" t="s">
        <v>0</v>
      </c>
      <c r="E36" s="1" t="s">
        <v>3</v>
      </c>
      <c r="F36" s="1" t="s">
        <v>3</v>
      </c>
      <c r="G36" s="1">
        <v>15286.370594594593</v>
      </c>
      <c r="H36" s="2">
        <f t="shared" si="1"/>
        <v>165.495</v>
      </c>
    </row>
    <row r="37" spans="1:10">
      <c r="A37" s="9">
        <v>96.21621621621621</v>
      </c>
      <c r="B37" s="1">
        <v>2500</v>
      </c>
      <c r="C37" s="1" t="s">
        <v>0</v>
      </c>
      <c r="D37" s="1" t="s">
        <v>3</v>
      </c>
      <c r="E37" s="1" t="s">
        <v>3</v>
      </c>
      <c r="F37" s="1" t="s">
        <v>3</v>
      </c>
      <c r="G37" s="1">
        <v>15891.551351351349</v>
      </c>
      <c r="H37" s="2">
        <f t="shared" si="1"/>
        <v>165.16499999999999</v>
      </c>
      <c r="I37" s="4"/>
    </row>
    <row r="38" spans="1:10">
      <c r="A38" s="9">
        <v>100.06486486486486</v>
      </c>
      <c r="B38" s="1">
        <v>2600</v>
      </c>
      <c r="C38" s="1" t="s">
        <v>3</v>
      </c>
      <c r="D38" s="1" t="s">
        <v>3</v>
      </c>
      <c r="E38" s="1" t="s">
        <v>3</v>
      </c>
      <c r="F38" s="1" t="s">
        <v>3</v>
      </c>
      <c r="G38" s="1">
        <v>16510.702702702703</v>
      </c>
      <c r="H38" s="2">
        <f t="shared" si="1"/>
        <v>165.00000000000003</v>
      </c>
      <c r="I38" s="4" t="s">
        <v>7</v>
      </c>
      <c r="J38" s="4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92"/>
  <sheetViews>
    <sheetView workbookViewId="0">
      <selection activeCell="F25" sqref="F25"/>
    </sheetView>
  </sheetViews>
  <sheetFormatPr defaultRowHeight="15"/>
  <cols>
    <col min="3" max="3" width="9.42578125" bestFit="1" customWidth="1"/>
    <col min="6" max="6" width="14.5703125" customWidth="1"/>
    <col min="9" max="9" width="10.7109375" customWidth="1"/>
    <col min="15" max="15" width="10.42578125" bestFit="1" customWidth="1"/>
    <col min="17" max="17" width="10" customWidth="1"/>
    <col min="19" max="19" width="11.42578125" customWidth="1"/>
  </cols>
  <sheetData>
    <row r="2" spans="3:20">
      <c r="G2" s="57" t="s">
        <v>20</v>
      </c>
      <c r="H2" s="57"/>
      <c r="I2" s="57"/>
    </row>
    <row r="3" spans="3:20">
      <c r="C3" t="s">
        <v>17</v>
      </c>
      <c r="G3" s="51" t="s">
        <v>19</v>
      </c>
      <c r="H3" s="51" t="s">
        <v>18</v>
      </c>
      <c r="I3" s="51" t="s">
        <v>16</v>
      </c>
      <c r="M3" s="13" t="s">
        <v>13</v>
      </c>
      <c r="R3" t="s">
        <v>19</v>
      </c>
      <c r="S3" s="6"/>
    </row>
    <row r="4" spans="3:20">
      <c r="C4" s="46">
        <v>1.25</v>
      </c>
      <c r="D4" s="35">
        <v>35.6</v>
      </c>
      <c r="E4" s="35">
        <v>0.9</v>
      </c>
      <c r="F4" s="45">
        <f t="shared" ref="F4:F19" si="0">D4*C4/E4</f>
        <v>49.444444444444443</v>
      </c>
      <c r="G4" s="7">
        <v>8925</v>
      </c>
      <c r="H4" s="7">
        <v>48.73</v>
      </c>
      <c r="I4" s="47">
        <v>1.25</v>
      </c>
      <c r="J4" s="43">
        <v>165</v>
      </c>
      <c r="K4" s="48">
        <v>52.5</v>
      </c>
      <c r="L4" s="49">
        <v>1250</v>
      </c>
      <c r="M4" s="38">
        <v>1.0149999999999999</v>
      </c>
      <c r="N4" s="40">
        <f>L4/L19*N19*M4</f>
        <v>8373.75</v>
      </c>
      <c r="O4" s="40">
        <f>J4*F4</f>
        <v>8158.333333333333</v>
      </c>
      <c r="P4" s="44">
        <f>O4/G4</f>
        <v>0.91409897292250231</v>
      </c>
      <c r="Q4" s="35"/>
      <c r="R4" s="35">
        <f>J4*F4</f>
        <v>8158.333333333333</v>
      </c>
      <c r="S4" s="6">
        <v>183.1</v>
      </c>
      <c r="T4">
        <f>S4/S19</f>
        <v>1.0149667405764966</v>
      </c>
    </row>
    <row r="5" spans="3:20">
      <c r="C5" s="18">
        <v>1.3</v>
      </c>
      <c r="D5">
        <v>35.6</v>
      </c>
      <c r="E5">
        <v>0.9</v>
      </c>
      <c r="F5" s="17">
        <f t="shared" si="0"/>
        <v>51.422222222222224</v>
      </c>
      <c r="G5" s="51"/>
      <c r="H5" s="51"/>
      <c r="I5" s="51"/>
      <c r="K5" s="2">
        <v>54.6</v>
      </c>
      <c r="L5" s="14">
        <v>1300</v>
      </c>
      <c r="M5" s="13">
        <v>1.0149999999999999</v>
      </c>
      <c r="N5" s="3">
        <f>L5/L19*N19*M5</f>
        <v>8708.6999999999989</v>
      </c>
      <c r="P5" s="25"/>
      <c r="Q5" s="26"/>
      <c r="S5" s="6"/>
    </row>
    <row r="6" spans="3:20">
      <c r="C6" s="18">
        <v>1.35</v>
      </c>
      <c r="D6">
        <v>35.6</v>
      </c>
      <c r="E6">
        <v>0.9</v>
      </c>
      <c r="F6" s="17">
        <f t="shared" si="0"/>
        <v>53.4</v>
      </c>
      <c r="G6" s="51"/>
      <c r="H6" s="51"/>
      <c r="I6" s="51"/>
      <c r="K6" s="2">
        <v>56.7</v>
      </c>
      <c r="L6" s="14">
        <v>1350</v>
      </c>
      <c r="M6" s="13">
        <v>1.014</v>
      </c>
      <c r="N6" s="3">
        <f>L6/L19*N19*M6</f>
        <v>9034.74</v>
      </c>
      <c r="P6" s="25"/>
      <c r="Q6" s="26"/>
      <c r="S6" s="3"/>
    </row>
    <row r="7" spans="3:20">
      <c r="C7" s="18">
        <v>1.4</v>
      </c>
      <c r="D7">
        <v>35.6</v>
      </c>
      <c r="E7">
        <v>0.9</v>
      </c>
      <c r="F7" s="17">
        <f t="shared" si="0"/>
        <v>55.377777777777773</v>
      </c>
      <c r="G7" s="51"/>
      <c r="H7" s="51"/>
      <c r="I7" s="51"/>
      <c r="K7" s="2">
        <v>58.8</v>
      </c>
      <c r="L7" s="14">
        <v>1400</v>
      </c>
      <c r="M7" s="13">
        <v>1.014</v>
      </c>
      <c r="N7" s="3">
        <f>L7/L19*N19*M7</f>
        <v>9369.36</v>
      </c>
      <c r="P7" s="25"/>
      <c r="Q7" s="26"/>
      <c r="S7" s="6"/>
    </row>
    <row r="8" spans="3:20">
      <c r="C8" s="18">
        <v>1.45</v>
      </c>
      <c r="D8">
        <v>35.6</v>
      </c>
      <c r="E8">
        <v>0.9</v>
      </c>
      <c r="F8" s="17">
        <f t="shared" si="0"/>
        <v>57.355555555555554</v>
      </c>
      <c r="G8" s="51"/>
      <c r="H8" s="51"/>
      <c r="I8" s="51"/>
      <c r="K8" s="2">
        <v>60.9</v>
      </c>
      <c r="L8" s="14">
        <v>1450</v>
      </c>
      <c r="M8" s="13">
        <v>1.0129999999999999</v>
      </c>
      <c r="N8" s="3">
        <f>L8/L19*N19*M8</f>
        <v>9694.41</v>
      </c>
      <c r="P8" s="25"/>
      <c r="Q8" s="26"/>
      <c r="S8" s="6"/>
    </row>
    <row r="9" spans="3:20">
      <c r="C9" s="18">
        <v>1.5</v>
      </c>
      <c r="D9">
        <v>35.6</v>
      </c>
      <c r="E9">
        <v>0.9</v>
      </c>
      <c r="F9" s="17">
        <f t="shared" si="0"/>
        <v>59.333333333333336</v>
      </c>
      <c r="G9" s="51"/>
      <c r="H9" s="51"/>
      <c r="I9" s="51"/>
      <c r="K9" s="2">
        <v>63</v>
      </c>
      <c r="L9" s="14">
        <v>1500</v>
      </c>
      <c r="M9" s="13">
        <v>1.012</v>
      </c>
      <c r="N9" s="3">
        <f>L9/L19*N19*M9</f>
        <v>10018.799999999999</v>
      </c>
      <c r="P9" s="25"/>
      <c r="Q9" s="26"/>
      <c r="S9" s="6"/>
    </row>
    <row r="10" spans="3:20">
      <c r="C10" s="18">
        <v>1.55</v>
      </c>
      <c r="D10">
        <v>35.6</v>
      </c>
      <c r="E10">
        <v>0.9</v>
      </c>
      <c r="F10" s="17">
        <f t="shared" si="0"/>
        <v>61.311111111111117</v>
      </c>
      <c r="G10" s="47"/>
      <c r="H10" s="47"/>
      <c r="I10" s="47"/>
      <c r="K10" s="2">
        <v>65.099999999999994</v>
      </c>
      <c r="L10" s="14">
        <v>1550</v>
      </c>
      <c r="M10" s="13">
        <v>1.0109999999999999</v>
      </c>
      <c r="N10" s="3">
        <f>L10/L19*N19*M10</f>
        <v>10342.529999999999</v>
      </c>
    </row>
    <row r="11" spans="3:20">
      <c r="C11" s="46">
        <v>1.6</v>
      </c>
      <c r="D11" s="35">
        <v>35.6</v>
      </c>
      <c r="E11" s="35">
        <v>0.9</v>
      </c>
      <c r="F11" s="45">
        <f t="shared" si="0"/>
        <v>63.288888888888899</v>
      </c>
      <c r="G11" s="7">
        <v>11353</v>
      </c>
      <c r="H11" s="7">
        <v>62.3</v>
      </c>
      <c r="I11" s="47">
        <v>1.6</v>
      </c>
      <c r="J11" s="43">
        <v>165</v>
      </c>
      <c r="K11" s="48">
        <v>67.2</v>
      </c>
      <c r="L11" s="49">
        <v>1600</v>
      </c>
      <c r="M11" s="38">
        <v>1.01</v>
      </c>
      <c r="N11" s="40">
        <f>L11/L19*N19*M11</f>
        <v>10665.6</v>
      </c>
      <c r="O11" s="40">
        <f>J11*F11</f>
        <v>10442.666666666668</v>
      </c>
      <c r="P11" s="44">
        <f>O11/G11</f>
        <v>0.91981561408144696</v>
      </c>
      <c r="Q11" s="35"/>
      <c r="R11" s="35">
        <f>J11*F11</f>
        <v>10442.666666666668</v>
      </c>
      <c r="S11" s="6">
        <v>182.2</v>
      </c>
      <c r="T11">
        <f>S11/S19</f>
        <v>1.0099778270509976</v>
      </c>
    </row>
    <row r="12" spans="3:20">
      <c r="C12" s="18">
        <v>1.65</v>
      </c>
      <c r="D12">
        <v>35.6</v>
      </c>
      <c r="E12">
        <v>0.9</v>
      </c>
      <c r="F12" s="17">
        <f t="shared" si="0"/>
        <v>65.266666666666666</v>
      </c>
      <c r="G12" s="7"/>
      <c r="H12" s="7"/>
      <c r="I12" s="47"/>
      <c r="K12" s="2">
        <v>69.3</v>
      </c>
      <c r="L12" s="14">
        <v>1650</v>
      </c>
      <c r="M12" s="13">
        <v>1.01</v>
      </c>
      <c r="N12" s="3">
        <f>L12/L19*N19*M12</f>
        <v>10998.9</v>
      </c>
    </row>
    <row r="13" spans="3:20">
      <c r="C13" s="18">
        <v>1.7</v>
      </c>
      <c r="D13">
        <v>35.6</v>
      </c>
      <c r="E13">
        <v>0.9</v>
      </c>
      <c r="F13" s="17">
        <f t="shared" si="0"/>
        <v>67.24444444444444</v>
      </c>
      <c r="G13" s="51"/>
      <c r="H13" s="51"/>
      <c r="I13" s="51"/>
      <c r="K13" s="2">
        <v>71.400000000000006</v>
      </c>
      <c r="L13" s="14">
        <v>1700</v>
      </c>
      <c r="M13" s="13">
        <v>1.008</v>
      </c>
      <c r="N13" s="3">
        <f>L13/L19*N19*M13</f>
        <v>11309.76</v>
      </c>
      <c r="P13" s="6"/>
      <c r="Q13" s="6"/>
      <c r="R13" s="6"/>
      <c r="S13" s="6"/>
    </row>
    <row r="14" spans="3:20">
      <c r="C14" s="18">
        <v>1.75</v>
      </c>
      <c r="D14">
        <v>35.6</v>
      </c>
      <c r="E14">
        <v>0.9</v>
      </c>
      <c r="F14" s="17">
        <f t="shared" si="0"/>
        <v>69.222222222222229</v>
      </c>
      <c r="G14" s="51"/>
      <c r="H14" s="51"/>
      <c r="I14" s="51"/>
      <c r="K14" s="2">
        <v>73.5</v>
      </c>
      <c r="L14" s="14">
        <v>1750</v>
      </c>
      <c r="M14" s="13">
        <v>1.0069999999999999</v>
      </c>
      <c r="N14" s="3">
        <f>L14/L19*N19*M14</f>
        <v>11630.849999999999</v>
      </c>
      <c r="P14" s="6"/>
      <c r="Q14" s="6"/>
      <c r="R14" s="6"/>
      <c r="S14" s="6"/>
    </row>
    <row r="15" spans="3:20">
      <c r="C15" s="18">
        <v>1.8</v>
      </c>
      <c r="D15">
        <v>35.6</v>
      </c>
      <c r="E15">
        <v>0.9</v>
      </c>
      <c r="F15" s="17">
        <f t="shared" si="0"/>
        <v>71.2</v>
      </c>
      <c r="G15" s="51"/>
      <c r="H15" s="51"/>
      <c r="I15" s="51"/>
      <c r="K15" s="2">
        <v>75.599999999999994</v>
      </c>
      <c r="L15" s="14">
        <v>1800</v>
      </c>
      <c r="M15" s="13">
        <v>1.006</v>
      </c>
      <c r="N15" s="3">
        <f>L15/L19*N19*M15</f>
        <v>11951.28</v>
      </c>
      <c r="P15" s="6"/>
      <c r="Q15" s="6"/>
      <c r="R15" s="6"/>
    </row>
    <row r="16" spans="3:20">
      <c r="C16" s="18">
        <v>1.85</v>
      </c>
      <c r="D16">
        <v>35.6</v>
      </c>
      <c r="E16">
        <v>0.9</v>
      </c>
      <c r="F16" s="17">
        <f t="shared" si="0"/>
        <v>73.177777777777777</v>
      </c>
      <c r="G16" s="51"/>
      <c r="H16" s="51">
        <f>80/H19</f>
        <v>1.0221029768749201</v>
      </c>
      <c r="I16" s="51"/>
      <c r="K16" s="2">
        <v>77.7</v>
      </c>
      <c r="L16" s="14">
        <v>1850</v>
      </c>
      <c r="M16" s="13">
        <v>1.0049999999999999</v>
      </c>
      <c r="N16" s="3">
        <f>L16/L19*N19*M16</f>
        <v>12271.05</v>
      </c>
      <c r="P16" s="25"/>
      <c r="Q16" s="26"/>
      <c r="S16" s="3"/>
    </row>
    <row r="17" spans="3:22">
      <c r="C17" s="18">
        <v>1.9</v>
      </c>
      <c r="D17">
        <v>35.6</v>
      </c>
      <c r="E17">
        <v>0.9</v>
      </c>
      <c r="F17" s="17">
        <f t="shared" si="0"/>
        <v>75.155555555555551</v>
      </c>
      <c r="G17" s="51"/>
      <c r="H17" s="51"/>
      <c r="I17" s="51"/>
      <c r="K17" s="2">
        <v>79.8</v>
      </c>
      <c r="L17" s="14">
        <v>1900</v>
      </c>
      <c r="M17" s="13">
        <v>1.0029999999999999</v>
      </c>
      <c r="N17" s="3">
        <f>L17/L19*N19*M17</f>
        <v>12577.619999999999</v>
      </c>
      <c r="P17" s="25"/>
      <c r="Q17" s="26"/>
      <c r="S17" s="3"/>
    </row>
    <row r="18" spans="3:22">
      <c r="C18" s="18">
        <v>1.95</v>
      </c>
      <c r="D18">
        <v>35.6</v>
      </c>
      <c r="E18">
        <v>0.9</v>
      </c>
      <c r="F18" s="17">
        <f t="shared" si="0"/>
        <v>77.13333333333334</v>
      </c>
      <c r="G18" s="51"/>
      <c r="H18" s="51"/>
      <c r="I18" s="51"/>
      <c r="K18" s="2">
        <v>80</v>
      </c>
      <c r="L18" s="14">
        <v>1950</v>
      </c>
      <c r="M18" s="13">
        <v>1.0009999999999999</v>
      </c>
      <c r="N18" s="15">
        <f>L18/L19*N19*M18</f>
        <v>12882.869999999999</v>
      </c>
      <c r="P18" s="25"/>
      <c r="Q18" s="26"/>
      <c r="S18" s="3"/>
    </row>
    <row r="19" spans="3:22">
      <c r="C19" s="46">
        <v>2</v>
      </c>
      <c r="D19" s="35">
        <v>35.6</v>
      </c>
      <c r="E19" s="35">
        <v>0.9</v>
      </c>
      <c r="F19" s="45">
        <f t="shared" si="0"/>
        <v>79.111111111111114</v>
      </c>
      <c r="G19" s="7">
        <v>14125</v>
      </c>
      <c r="H19" s="7">
        <v>78.27</v>
      </c>
      <c r="I19" s="47">
        <v>2</v>
      </c>
      <c r="J19" s="43">
        <v>165</v>
      </c>
      <c r="K19" s="48">
        <v>80</v>
      </c>
      <c r="L19" s="49">
        <v>2000</v>
      </c>
      <c r="M19" s="38">
        <v>1</v>
      </c>
      <c r="N19" s="50">
        <v>13200</v>
      </c>
      <c r="O19" s="40"/>
      <c r="P19" s="44"/>
      <c r="Q19" s="35"/>
      <c r="R19" s="35">
        <f>J19*F19</f>
        <v>13053.333333333334</v>
      </c>
      <c r="S19" s="6">
        <v>180.4</v>
      </c>
    </row>
    <row r="20" spans="3:22">
      <c r="K20" s="25"/>
      <c r="L20" s="26"/>
      <c r="M20" s="24"/>
      <c r="N20" s="27"/>
      <c r="P20" s="25"/>
      <c r="Q20" s="26"/>
      <c r="S20" s="15"/>
    </row>
    <row r="21" spans="3:22">
      <c r="K21" s="25"/>
      <c r="L21" s="26"/>
      <c r="N21" s="3"/>
      <c r="P21" s="25"/>
      <c r="Q21" s="26"/>
      <c r="S21" s="27"/>
    </row>
    <row r="22" spans="3:22">
      <c r="G22" s="56" t="s">
        <v>20</v>
      </c>
      <c r="H22" s="56"/>
      <c r="I22" s="56"/>
      <c r="K22" s="25"/>
      <c r="L22" s="26"/>
      <c r="N22" s="3"/>
      <c r="Q22" s="6"/>
      <c r="R22" s="6"/>
      <c r="S22" s="6"/>
    </row>
    <row r="23" spans="3:22">
      <c r="C23" t="s">
        <v>16</v>
      </c>
      <c r="G23" s="22" t="s">
        <v>19</v>
      </c>
      <c r="H23" s="22" t="s">
        <v>18</v>
      </c>
      <c r="I23" s="22" t="s">
        <v>16</v>
      </c>
      <c r="M23" s="29" t="s">
        <v>13</v>
      </c>
      <c r="S23" s="6"/>
    </row>
    <row r="24" spans="3:22">
      <c r="C24" s="19">
        <v>1.1000000000000001</v>
      </c>
      <c r="D24" s="20">
        <v>35.6</v>
      </c>
      <c r="E24" s="20">
        <v>0.9</v>
      </c>
      <c r="F24" s="21">
        <f t="shared" ref="F24:F39" si="1">D24*C24/E24</f>
        <v>43.511111111111113</v>
      </c>
      <c r="G24" s="34">
        <v>7838</v>
      </c>
      <c r="H24" s="34">
        <v>43.39</v>
      </c>
      <c r="I24" s="34" t="s">
        <v>23</v>
      </c>
      <c r="J24" s="43">
        <v>165</v>
      </c>
      <c r="K24" s="36"/>
      <c r="L24" s="37">
        <v>1100</v>
      </c>
      <c r="M24" s="38">
        <v>1.0149999999999999</v>
      </c>
      <c r="N24" s="39">
        <f>L24/L39*N39*M24</f>
        <v>7085.4807692307686</v>
      </c>
      <c r="O24" s="40">
        <f>J24*F24</f>
        <v>7179.3333333333339</v>
      </c>
      <c r="P24" s="44">
        <f>O24/G24</f>
        <v>0.91596495704686576</v>
      </c>
      <c r="Q24" s="35"/>
      <c r="R24" s="35">
        <f>J24*F24</f>
        <v>7179.3333333333339</v>
      </c>
      <c r="S24" s="6">
        <v>181.5</v>
      </c>
      <c r="T24">
        <f>S24/S39</f>
        <v>1.014533258803801</v>
      </c>
    </row>
    <row r="25" spans="3:22">
      <c r="C25" s="18">
        <v>1.2</v>
      </c>
      <c r="D25">
        <v>35.6</v>
      </c>
      <c r="E25" s="20">
        <v>0.92500000000000004</v>
      </c>
      <c r="F25" s="17">
        <f t="shared" si="1"/>
        <v>46.183783783783781</v>
      </c>
      <c r="G25" s="22"/>
      <c r="H25" s="22"/>
      <c r="I25" s="22"/>
      <c r="J25">
        <v>165</v>
      </c>
      <c r="K25" s="16"/>
      <c r="L25" s="1">
        <v>1200</v>
      </c>
      <c r="M25" s="13">
        <v>1.0149999999999999</v>
      </c>
      <c r="N25" s="30">
        <f>L25/L39*N39*M25</f>
        <v>7729.6153846153848</v>
      </c>
      <c r="O25" s="3"/>
      <c r="P25" s="32"/>
    </row>
    <row r="26" spans="3:22">
      <c r="C26" s="18">
        <v>1.3</v>
      </c>
      <c r="D26">
        <v>35.6</v>
      </c>
      <c r="E26" s="20">
        <v>0.92500000000000004</v>
      </c>
      <c r="F26" s="17">
        <f t="shared" si="1"/>
        <v>50.032432432432429</v>
      </c>
      <c r="G26" s="22"/>
      <c r="H26" s="22"/>
      <c r="I26" s="22"/>
      <c r="K26" s="16"/>
      <c r="L26" s="1">
        <v>1300</v>
      </c>
      <c r="M26" s="13">
        <v>1.014</v>
      </c>
      <c r="N26" s="30">
        <f>L26/L39*N39*M26</f>
        <v>8365.5</v>
      </c>
      <c r="O26" s="3"/>
      <c r="P26" s="32"/>
      <c r="Q26" s="6"/>
      <c r="S26" s="6"/>
    </row>
    <row r="27" spans="3:22">
      <c r="C27" s="18">
        <v>1.4</v>
      </c>
      <c r="D27">
        <v>35.6</v>
      </c>
      <c r="E27" s="20">
        <v>0.92500000000000004</v>
      </c>
      <c r="F27" s="17">
        <f t="shared" si="1"/>
        <v>53.881081081081078</v>
      </c>
      <c r="G27" s="22"/>
      <c r="H27" s="22"/>
      <c r="I27" s="22"/>
      <c r="K27" s="16"/>
      <c r="L27" s="1">
        <v>1400</v>
      </c>
      <c r="M27" s="13">
        <v>1.014</v>
      </c>
      <c r="N27" s="30">
        <f>L27/L39*N39*M27</f>
        <v>9009</v>
      </c>
      <c r="O27" s="3"/>
      <c r="P27" s="32"/>
      <c r="S27" s="6"/>
      <c r="V27" s="6"/>
    </row>
    <row r="28" spans="3:22">
      <c r="C28" s="18">
        <v>1.5</v>
      </c>
      <c r="D28">
        <v>35.6</v>
      </c>
      <c r="E28" s="20">
        <v>0.92500000000000004</v>
      </c>
      <c r="F28" s="17">
        <f t="shared" si="1"/>
        <v>57.729729729729733</v>
      </c>
      <c r="G28" s="22"/>
      <c r="H28" s="22"/>
      <c r="I28" s="22"/>
      <c r="K28" s="16"/>
      <c r="L28" s="1">
        <v>1500</v>
      </c>
      <c r="M28" s="13">
        <v>1.0129999999999999</v>
      </c>
      <c r="N28" s="30">
        <f>L28/L39*N39*M28</f>
        <v>9642.9807692307659</v>
      </c>
      <c r="O28" s="3"/>
      <c r="P28" s="33"/>
      <c r="Q28" s="26"/>
      <c r="S28" s="6"/>
      <c r="V28" s="6"/>
    </row>
    <row r="29" spans="3:22">
      <c r="C29" s="18">
        <v>1.6</v>
      </c>
      <c r="D29">
        <v>35.6</v>
      </c>
      <c r="E29" s="20">
        <v>0.92500000000000004</v>
      </c>
      <c r="F29" s="17">
        <f t="shared" si="1"/>
        <v>61.578378378378382</v>
      </c>
      <c r="G29" s="22"/>
      <c r="H29" s="22"/>
      <c r="I29" s="22"/>
      <c r="K29" s="16"/>
      <c r="L29" s="1">
        <v>1600</v>
      </c>
      <c r="M29" s="13">
        <v>1.012</v>
      </c>
      <c r="N29" s="30">
        <f>L29/L39*N39*M29</f>
        <v>10275.692307692309</v>
      </c>
      <c r="O29" s="3"/>
      <c r="P29" s="33"/>
      <c r="Q29" s="26"/>
      <c r="S29" s="3"/>
      <c r="V29" s="6"/>
    </row>
    <row r="30" spans="3:22">
      <c r="C30" s="18">
        <v>1.7</v>
      </c>
      <c r="D30">
        <v>35.6</v>
      </c>
      <c r="E30" s="20">
        <v>0.92500000000000004</v>
      </c>
      <c r="F30" s="17">
        <f t="shared" si="1"/>
        <v>65.427027027027023</v>
      </c>
      <c r="G30" s="23"/>
      <c r="H30" s="23"/>
      <c r="I30" s="23"/>
      <c r="K30" s="16"/>
      <c r="L30" s="1">
        <v>1700</v>
      </c>
      <c r="M30" s="13">
        <v>1.0109999999999999</v>
      </c>
      <c r="N30" s="30">
        <f>L30/L39*N39*M30</f>
        <v>10907.134615384615</v>
      </c>
      <c r="O30" s="3"/>
      <c r="P30" s="33"/>
      <c r="Q30" s="26"/>
      <c r="S30" s="3"/>
      <c r="V30" s="6"/>
    </row>
    <row r="31" spans="3:22">
      <c r="C31" s="18">
        <v>1.8</v>
      </c>
      <c r="D31">
        <v>35.6</v>
      </c>
      <c r="E31" s="20">
        <v>0.92500000000000004</v>
      </c>
      <c r="F31" s="17">
        <f t="shared" si="1"/>
        <v>69.275675675675672</v>
      </c>
      <c r="G31" s="23"/>
      <c r="H31" s="23"/>
      <c r="I31" s="23"/>
      <c r="K31" s="16"/>
      <c r="L31" s="1">
        <v>1800</v>
      </c>
      <c r="M31" s="38">
        <v>1.01</v>
      </c>
      <c r="N31" s="30">
        <f>L31/L39*N39*M31</f>
        <v>11537.307692307691</v>
      </c>
      <c r="O31" s="3"/>
      <c r="P31" s="33"/>
      <c r="Q31" s="26"/>
      <c r="S31" s="3"/>
    </row>
    <row r="32" spans="3:22">
      <c r="C32" s="19">
        <v>1.9</v>
      </c>
      <c r="D32" s="20">
        <v>35.6</v>
      </c>
      <c r="E32" s="20">
        <v>0.92500000000000004</v>
      </c>
      <c r="F32" s="21">
        <f t="shared" si="1"/>
        <v>73.12432432432432</v>
      </c>
      <c r="G32" s="34">
        <v>13478</v>
      </c>
      <c r="H32" s="34">
        <v>74.260000000000005</v>
      </c>
      <c r="I32" s="34" t="s">
        <v>22</v>
      </c>
      <c r="J32" s="35">
        <v>165</v>
      </c>
      <c r="K32" s="36"/>
      <c r="L32" s="37">
        <v>1900</v>
      </c>
      <c r="M32" s="13">
        <v>1.01</v>
      </c>
      <c r="N32" s="39">
        <f>L32/L39*N39*M32</f>
        <v>12178.26923076923</v>
      </c>
      <c r="O32" s="40">
        <f>J32*F32</f>
        <v>12065.513513513513</v>
      </c>
      <c r="P32" s="41">
        <f>N32/G32</f>
        <v>0.90356649582795889</v>
      </c>
      <c r="Q32" s="42"/>
      <c r="R32" s="35">
        <f>J32*H32</f>
        <v>12252.900000000001</v>
      </c>
      <c r="S32" s="6">
        <v>180.6</v>
      </c>
      <c r="T32">
        <f>S32/S39</f>
        <v>1.0095025153717159</v>
      </c>
    </row>
    <row r="33" spans="2:19">
      <c r="C33" s="18">
        <v>2</v>
      </c>
      <c r="D33">
        <v>35.6</v>
      </c>
      <c r="E33" s="20">
        <v>0.92500000000000004</v>
      </c>
      <c r="F33" s="17">
        <f t="shared" si="1"/>
        <v>76.972972972972968</v>
      </c>
      <c r="G33" s="22"/>
      <c r="H33" s="22"/>
      <c r="I33" s="22"/>
      <c r="K33" s="16"/>
      <c r="L33" s="1">
        <v>2000</v>
      </c>
      <c r="M33" s="13">
        <v>1.008</v>
      </c>
      <c r="N33" s="30">
        <f>L33/L39*N39*M33</f>
        <v>12793.846153846154</v>
      </c>
      <c r="O33" s="3"/>
      <c r="P33" s="33"/>
      <c r="Q33" s="26"/>
      <c r="S33" s="3"/>
    </row>
    <row r="34" spans="2:19">
      <c r="C34" s="18">
        <v>2.1</v>
      </c>
      <c r="D34">
        <v>35.6</v>
      </c>
      <c r="E34" s="20">
        <v>0.92500000000000004</v>
      </c>
      <c r="F34" s="17">
        <f t="shared" si="1"/>
        <v>80.821621621621617</v>
      </c>
      <c r="G34" s="22"/>
      <c r="H34" s="22"/>
      <c r="I34" s="22"/>
      <c r="K34" s="16"/>
      <c r="L34" s="1">
        <v>2100</v>
      </c>
      <c r="M34" s="13">
        <v>1.0069999999999999</v>
      </c>
      <c r="N34" s="30">
        <f>L34/L39*N39*M34</f>
        <v>13420.211538461539</v>
      </c>
      <c r="O34" s="3"/>
      <c r="P34" s="33"/>
      <c r="Q34" s="26"/>
      <c r="S34" s="3"/>
    </row>
    <row r="35" spans="2:19">
      <c r="C35" s="18">
        <v>2.2000000000000002</v>
      </c>
      <c r="D35">
        <v>35.6</v>
      </c>
      <c r="E35" s="20">
        <v>0.92500000000000004</v>
      </c>
      <c r="F35" s="17">
        <f t="shared" si="1"/>
        <v>84.670270270270279</v>
      </c>
      <c r="G35" s="22"/>
      <c r="H35" s="22"/>
      <c r="I35" s="22"/>
      <c r="K35" s="16"/>
      <c r="L35" s="1">
        <v>2200</v>
      </c>
      <c r="M35" s="13">
        <v>1.006</v>
      </c>
      <c r="N35" s="30">
        <f>L35/L39*N39*M35</f>
        <v>14045.307692307691</v>
      </c>
      <c r="O35" s="3"/>
      <c r="P35" s="33"/>
      <c r="Q35" s="26"/>
      <c r="S35" s="3"/>
    </row>
    <row r="36" spans="2:19">
      <c r="C36" s="18">
        <v>2.2999999999999998</v>
      </c>
      <c r="D36">
        <v>35.6</v>
      </c>
      <c r="E36" s="20">
        <v>0.92500000000000004</v>
      </c>
      <c r="F36" s="17">
        <f t="shared" si="1"/>
        <v>88.518918918918914</v>
      </c>
      <c r="G36" s="22"/>
      <c r="H36" s="22"/>
      <c r="I36" s="22"/>
      <c r="K36" s="16"/>
      <c r="L36" s="1">
        <v>2300</v>
      </c>
      <c r="M36" s="13">
        <v>1.0049999999999999</v>
      </c>
      <c r="N36" s="30">
        <f>L36/L39*N39*M36</f>
        <v>14669.134615384613</v>
      </c>
      <c r="O36" s="3"/>
      <c r="P36" s="33"/>
      <c r="Q36" s="26"/>
      <c r="S36" s="3"/>
    </row>
    <row r="37" spans="2:19">
      <c r="C37" s="18">
        <v>2.4</v>
      </c>
      <c r="D37">
        <v>35.6</v>
      </c>
      <c r="E37" s="20">
        <v>0.92500000000000004</v>
      </c>
      <c r="F37" s="17">
        <f t="shared" si="1"/>
        <v>92.367567567567562</v>
      </c>
      <c r="G37" s="22"/>
      <c r="H37" s="22"/>
      <c r="I37" s="22"/>
      <c r="K37" s="16"/>
      <c r="L37" s="1">
        <v>2400</v>
      </c>
      <c r="M37" s="13">
        <v>1.0029999999999999</v>
      </c>
      <c r="N37" s="30">
        <f>L37/L39*N39*M37</f>
        <v>15276.461538461539</v>
      </c>
      <c r="O37" s="3"/>
      <c r="P37" s="33"/>
      <c r="Q37" s="26"/>
      <c r="S37" s="3"/>
    </row>
    <row r="38" spans="2:19">
      <c r="C38" s="18">
        <v>2.5</v>
      </c>
      <c r="D38">
        <v>35.6</v>
      </c>
      <c r="E38" s="20">
        <v>0.92500000000000004</v>
      </c>
      <c r="F38" s="17">
        <f t="shared" si="1"/>
        <v>96.21621621621621</v>
      </c>
      <c r="G38" s="22"/>
      <c r="H38" s="22"/>
      <c r="I38" s="22"/>
      <c r="K38" s="16"/>
      <c r="L38" s="1">
        <v>2500</v>
      </c>
      <c r="M38" s="13">
        <v>1.0009999999999999</v>
      </c>
      <c r="N38" s="31">
        <f>L38/L39*N39*M38</f>
        <v>15881.249999999998</v>
      </c>
      <c r="O38" s="3"/>
      <c r="P38" s="33"/>
      <c r="Q38" s="26"/>
      <c r="S38" s="3"/>
    </row>
    <row r="39" spans="2:19">
      <c r="C39" s="46">
        <v>2.6</v>
      </c>
      <c r="D39" s="35">
        <v>35.6</v>
      </c>
      <c r="E39" s="35">
        <v>0.92500000000000004</v>
      </c>
      <c r="F39" s="45">
        <f t="shared" si="1"/>
        <v>100.06486486486486</v>
      </c>
      <c r="G39" s="34">
        <v>18291</v>
      </c>
      <c r="H39" s="34">
        <v>102.2</v>
      </c>
      <c r="I39" s="34" t="s">
        <v>21</v>
      </c>
      <c r="J39" s="35">
        <v>165</v>
      </c>
      <c r="K39" s="36"/>
      <c r="L39" s="37">
        <v>2600</v>
      </c>
      <c r="M39" s="38">
        <v>1</v>
      </c>
      <c r="N39" s="50">
        <v>16500</v>
      </c>
      <c r="O39" s="40">
        <f>J39*F39</f>
        <v>16510.702702702703</v>
      </c>
      <c r="P39" s="41">
        <f>N39/G39</f>
        <v>0.90208299163523042</v>
      </c>
      <c r="Q39" s="42"/>
      <c r="R39" s="35"/>
      <c r="S39" s="43">
        <v>178.9</v>
      </c>
    </row>
    <row r="40" spans="2:19">
      <c r="K40" s="28"/>
      <c r="L40" s="26"/>
      <c r="N40" s="3"/>
      <c r="P40" s="28"/>
      <c r="Q40" s="26"/>
      <c r="S40" s="3"/>
    </row>
    <row r="41" spans="2:19">
      <c r="K41" s="28"/>
      <c r="L41" s="26"/>
      <c r="N41" s="15"/>
      <c r="P41" s="28"/>
      <c r="Q41" s="26"/>
      <c r="S41" s="15"/>
    </row>
    <row r="42" spans="2:19">
      <c r="K42" s="28"/>
      <c r="L42" s="26"/>
      <c r="N42" s="27"/>
      <c r="P42" s="28"/>
      <c r="Q42" s="26"/>
      <c r="S42" s="27"/>
    </row>
    <row r="43" spans="2:19">
      <c r="G43" t="s">
        <v>12</v>
      </c>
      <c r="H43" t="s">
        <v>11</v>
      </c>
    </row>
    <row r="44" spans="2:19">
      <c r="B44" s="7">
        <v>2</v>
      </c>
      <c r="C44" s="7">
        <f>D44*E44</f>
        <v>34.840000000000003</v>
      </c>
      <c r="D44" s="7">
        <v>13</v>
      </c>
      <c r="E44" s="7">
        <v>2.68</v>
      </c>
      <c r="F44" s="7">
        <v>0.89</v>
      </c>
      <c r="G44" s="8">
        <f>B44*C44/F44</f>
        <v>78.292134831460686</v>
      </c>
      <c r="H44" s="7">
        <v>78.27</v>
      </c>
    </row>
    <row r="45" spans="2:19">
      <c r="B45" s="7">
        <v>1.6</v>
      </c>
      <c r="C45" s="7">
        <f>D45*E45</f>
        <v>36.4</v>
      </c>
      <c r="D45" s="7">
        <v>13</v>
      </c>
      <c r="E45" s="7">
        <v>2.8</v>
      </c>
      <c r="F45" s="7">
        <v>0.89</v>
      </c>
      <c r="G45" s="8">
        <f>B45*C45/F45</f>
        <v>65.438202247191015</v>
      </c>
      <c r="H45" s="7">
        <v>62.3</v>
      </c>
    </row>
    <row r="46" spans="2:19">
      <c r="B46" s="7">
        <v>1.25</v>
      </c>
      <c r="C46" s="7">
        <f>D46*E46</f>
        <v>36.4</v>
      </c>
      <c r="D46" s="7">
        <v>13</v>
      </c>
      <c r="E46" s="7">
        <v>2.8</v>
      </c>
      <c r="F46" s="7">
        <v>0.89</v>
      </c>
      <c r="G46" s="8">
        <f>B46*C46/F46</f>
        <v>51.123595505617978</v>
      </c>
      <c r="H46" s="7">
        <v>48.73</v>
      </c>
    </row>
    <row r="48" spans="2:19">
      <c r="B48" s="6"/>
    </row>
    <row r="49" spans="2:6">
      <c r="E49" t="s">
        <v>13</v>
      </c>
      <c r="F49" t="s">
        <v>15</v>
      </c>
    </row>
    <row r="50" spans="2:6">
      <c r="B50" s="2">
        <v>52.5</v>
      </c>
      <c r="C50" s="10">
        <v>49.3</v>
      </c>
      <c r="D50" s="1">
        <v>1250</v>
      </c>
      <c r="E50">
        <v>0.99</v>
      </c>
      <c r="F50" s="12">
        <f t="shared" ref="F50:F65" si="2">E50*C50</f>
        <v>48.806999999999995</v>
      </c>
    </row>
    <row r="51" spans="2:6">
      <c r="B51" s="2">
        <v>54.6</v>
      </c>
      <c r="C51" s="2">
        <f t="shared" ref="C51:C62" si="3">D51/D50*C50</f>
        <v>51.271999999999998</v>
      </c>
      <c r="D51" s="1">
        <v>1300</v>
      </c>
      <c r="E51">
        <v>0.99</v>
      </c>
      <c r="F51" s="12">
        <f t="shared" si="2"/>
        <v>50.759279999999997</v>
      </c>
    </row>
    <row r="52" spans="2:6">
      <c r="B52" s="2">
        <v>56.7</v>
      </c>
      <c r="C52" s="2">
        <f t="shared" si="3"/>
        <v>53.244</v>
      </c>
      <c r="D52" s="1">
        <v>1350</v>
      </c>
      <c r="E52">
        <v>0.99</v>
      </c>
      <c r="F52" s="12">
        <f t="shared" si="2"/>
        <v>52.711559999999999</v>
      </c>
    </row>
    <row r="53" spans="2:6">
      <c r="B53" s="2">
        <v>58.8</v>
      </c>
      <c r="C53" s="2">
        <f t="shared" si="3"/>
        <v>55.215999999999994</v>
      </c>
      <c r="D53" s="1">
        <v>1400</v>
      </c>
      <c r="E53">
        <v>0.99</v>
      </c>
      <c r="F53" s="12">
        <f t="shared" si="2"/>
        <v>54.663839999999993</v>
      </c>
    </row>
    <row r="54" spans="2:6">
      <c r="B54" s="2">
        <v>60.9</v>
      </c>
      <c r="C54" s="2">
        <f t="shared" si="3"/>
        <v>57.188000000000002</v>
      </c>
      <c r="D54" s="1">
        <v>1450</v>
      </c>
      <c r="E54">
        <v>0.99</v>
      </c>
      <c r="F54" s="12">
        <f t="shared" si="2"/>
        <v>56.616120000000002</v>
      </c>
    </row>
    <row r="55" spans="2:6">
      <c r="B55" s="2">
        <v>63</v>
      </c>
      <c r="C55" s="2">
        <f t="shared" si="3"/>
        <v>59.160000000000004</v>
      </c>
      <c r="D55" s="1">
        <v>1500</v>
      </c>
      <c r="E55">
        <v>0.99</v>
      </c>
      <c r="F55" s="12">
        <f t="shared" si="2"/>
        <v>58.568400000000004</v>
      </c>
    </row>
    <row r="56" spans="2:6">
      <c r="B56" s="2">
        <v>65.099999999999994</v>
      </c>
      <c r="C56" s="2">
        <f t="shared" si="3"/>
        <v>61.132000000000012</v>
      </c>
      <c r="D56" s="1">
        <v>1550</v>
      </c>
      <c r="E56">
        <v>0.99</v>
      </c>
      <c r="F56" s="12">
        <f t="shared" si="2"/>
        <v>60.520680000000013</v>
      </c>
    </row>
    <row r="57" spans="2:6">
      <c r="B57" s="2">
        <v>67.2</v>
      </c>
      <c r="C57" s="2">
        <f t="shared" si="3"/>
        <v>63.104000000000013</v>
      </c>
      <c r="D57" s="1">
        <v>1600</v>
      </c>
      <c r="E57">
        <v>0.99</v>
      </c>
      <c r="F57" s="12">
        <f t="shared" si="2"/>
        <v>62.472960000000015</v>
      </c>
    </row>
    <row r="58" spans="2:6">
      <c r="B58" s="2">
        <v>69.3</v>
      </c>
      <c r="C58" s="10">
        <f t="shared" si="3"/>
        <v>65.076000000000008</v>
      </c>
      <c r="D58" s="1">
        <v>1650</v>
      </c>
      <c r="E58">
        <v>0.99</v>
      </c>
      <c r="F58" s="12">
        <f t="shared" si="2"/>
        <v>64.425240000000002</v>
      </c>
    </row>
    <row r="59" spans="2:6">
      <c r="B59" s="2">
        <v>71.400000000000006</v>
      </c>
      <c r="C59" s="2">
        <f t="shared" si="3"/>
        <v>67.048000000000002</v>
      </c>
      <c r="D59" s="1">
        <v>1700</v>
      </c>
      <c r="E59">
        <v>1</v>
      </c>
      <c r="F59" s="12">
        <f t="shared" si="2"/>
        <v>67.048000000000002</v>
      </c>
    </row>
    <row r="60" spans="2:6">
      <c r="B60" s="2">
        <v>73.5</v>
      </c>
      <c r="C60" s="2">
        <f t="shared" si="3"/>
        <v>69.02</v>
      </c>
      <c r="D60" s="1">
        <v>1750</v>
      </c>
      <c r="E60">
        <v>1</v>
      </c>
      <c r="F60" s="12">
        <f t="shared" si="2"/>
        <v>69.02</v>
      </c>
    </row>
    <row r="61" spans="2:6">
      <c r="B61" s="2">
        <v>75.599999999999994</v>
      </c>
      <c r="C61" s="2">
        <f t="shared" si="3"/>
        <v>70.99199999999999</v>
      </c>
      <c r="D61" s="1">
        <v>1800</v>
      </c>
      <c r="E61">
        <v>1</v>
      </c>
      <c r="F61" s="12">
        <f t="shared" si="2"/>
        <v>70.99199999999999</v>
      </c>
    </row>
    <row r="62" spans="2:6">
      <c r="B62" s="2">
        <v>77.7</v>
      </c>
      <c r="C62" s="2">
        <f t="shared" si="3"/>
        <v>72.963999999999984</v>
      </c>
      <c r="D62" s="1">
        <v>1850</v>
      </c>
      <c r="E62">
        <v>1.01</v>
      </c>
      <c r="F62" s="12">
        <f t="shared" si="2"/>
        <v>73.693639999999988</v>
      </c>
    </row>
    <row r="63" spans="2:6">
      <c r="B63" s="2">
        <v>79.8</v>
      </c>
      <c r="C63" s="2">
        <v>75</v>
      </c>
      <c r="D63" s="1">
        <v>1900</v>
      </c>
      <c r="E63">
        <v>1.01</v>
      </c>
      <c r="F63" s="12">
        <f t="shared" si="2"/>
        <v>75.75</v>
      </c>
    </row>
    <row r="64" spans="2:6">
      <c r="B64" s="2">
        <v>80</v>
      </c>
      <c r="C64" s="2">
        <v>77</v>
      </c>
      <c r="D64" s="1">
        <v>1950</v>
      </c>
      <c r="E64">
        <v>1.01</v>
      </c>
      <c r="F64" s="12">
        <f t="shared" si="2"/>
        <v>77.77</v>
      </c>
    </row>
    <row r="65" spans="2:8">
      <c r="B65" s="2">
        <v>80</v>
      </c>
      <c r="C65" s="10">
        <v>79</v>
      </c>
      <c r="D65" s="1">
        <v>2000</v>
      </c>
      <c r="E65">
        <v>1.01</v>
      </c>
      <c r="F65" s="12">
        <f t="shared" si="2"/>
        <v>79.790000000000006</v>
      </c>
    </row>
    <row r="71" spans="2:8">
      <c r="G71" t="s">
        <v>12</v>
      </c>
      <c r="H71" t="s">
        <v>11</v>
      </c>
    </row>
    <row r="72" spans="2:8">
      <c r="B72" s="7">
        <v>2.6</v>
      </c>
      <c r="C72" s="7">
        <f>D72*E72</f>
        <v>34.840000000000003</v>
      </c>
      <c r="D72" s="7">
        <v>13</v>
      </c>
      <c r="E72" s="7">
        <v>2.68</v>
      </c>
      <c r="F72" s="7">
        <v>0.89</v>
      </c>
      <c r="G72" s="8">
        <f>B72*C72/F72</f>
        <v>101.77977528089889</v>
      </c>
      <c r="H72" s="6">
        <v>102.2</v>
      </c>
    </row>
    <row r="73" spans="2:8">
      <c r="B73" s="7">
        <v>1.9</v>
      </c>
      <c r="C73" s="7">
        <f>D73*E73</f>
        <v>36.4</v>
      </c>
      <c r="D73" s="7">
        <v>13</v>
      </c>
      <c r="E73" s="7">
        <v>2.8</v>
      </c>
      <c r="F73" s="7">
        <v>0.89</v>
      </c>
      <c r="G73" s="8">
        <f>B73*C73/F73</f>
        <v>77.707865168539314</v>
      </c>
      <c r="H73" s="6">
        <v>74.260000000000005</v>
      </c>
    </row>
    <row r="74" spans="2:8">
      <c r="B74" s="7">
        <v>1.1000000000000001</v>
      </c>
      <c r="C74" s="7">
        <f>D74*E74</f>
        <v>36.4</v>
      </c>
      <c r="D74" s="7">
        <v>13</v>
      </c>
      <c r="E74" s="7">
        <v>2.8</v>
      </c>
      <c r="F74" s="7">
        <v>0.89</v>
      </c>
      <c r="G74" s="8">
        <f>B74*C74/F74</f>
        <v>44.988764044943821</v>
      </c>
      <c r="H74" s="6">
        <v>43.39</v>
      </c>
    </row>
    <row r="76" spans="2:8">
      <c r="E76" t="s">
        <v>13</v>
      </c>
    </row>
    <row r="77" spans="2:8">
      <c r="B77" s="11">
        <v>46.2</v>
      </c>
      <c r="C77" s="10">
        <v>43.3</v>
      </c>
      <c r="D77" s="5">
        <v>1100</v>
      </c>
      <c r="E77" t="s">
        <v>14</v>
      </c>
    </row>
    <row r="78" spans="2:8">
      <c r="B78" s="9">
        <v>50.4</v>
      </c>
      <c r="C78" s="2">
        <f t="shared" ref="C78:C92" si="4">D78/D77*C77</f>
        <v>47.236363636363627</v>
      </c>
      <c r="D78" s="1">
        <v>1200</v>
      </c>
    </row>
    <row r="79" spans="2:8">
      <c r="B79" s="9">
        <v>54.6</v>
      </c>
      <c r="C79" s="2">
        <f t="shared" si="4"/>
        <v>51.172727272727258</v>
      </c>
      <c r="D79" s="1">
        <v>1300</v>
      </c>
    </row>
    <row r="80" spans="2:8">
      <c r="B80" s="9">
        <v>58.8</v>
      </c>
      <c r="C80" s="2">
        <f t="shared" si="4"/>
        <v>55.109090909090888</v>
      </c>
      <c r="D80" s="1">
        <v>1400</v>
      </c>
    </row>
    <row r="81" spans="2:4">
      <c r="B81" s="9">
        <v>63</v>
      </c>
      <c r="C81" s="2">
        <f t="shared" si="4"/>
        <v>59.045454545454518</v>
      </c>
      <c r="D81" s="1">
        <v>1500</v>
      </c>
    </row>
    <row r="82" spans="2:4">
      <c r="B82" s="9">
        <v>67.2</v>
      </c>
      <c r="C82" s="2">
        <f t="shared" si="4"/>
        <v>62.981818181818149</v>
      </c>
      <c r="D82" s="1">
        <v>1600</v>
      </c>
    </row>
    <row r="83" spans="2:4">
      <c r="B83" s="9">
        <v>71.400000000000006</v>
      </c>
      <c r="C83" s="2">
        <f t="shared" si="4"/>
        <v>66.918181818181779</v>
      </c>
      <c r="D83" s="1">
        <v>1700</v>
      </c>
    </row>
    <row r="84" spans="2:4">
      <c r="B84" s="9">
        <v>75.599999999999994</v>
      </c>
      <c r="C84" s="2">
        <f t="shared" si="4"/>
        <v>70.854545454545416</v>
      </c>
      <c r="D84" s="1">
        <v>1800</v>
      </c>
    </row>
    <row r="85" spans="2:4">
      <c r="B85" s="11">
        <v>79.8</v>
      </c>
      <c r="C85" s="10">
        <f t="shared" si="4"/>
        <v>74.790909090909054</v>
      </c>
      <c r="D85" s="5">
        <v>1900</v>
      </c>
    </row>
    <row r="86" spans="2:4">
      <c r="B86" s="9">
        <v>84</v>
      </c>
      <c r="C86" s="2">
        <f t="shared" si="4"/>
        <v>78.727272727272677</v>
      </c>
      <c r="D86" s="1">
        <v>2000</v>
      </c>
    </row>
    <row r="87" spans="2:4">
      <c r="B87" s="9">
        <v>88.2</v>
      </c>
      <c r="C87" s="2">
        <f t="shared" si="4"/>
        <v>82.663636363636314</v>
      </c>
      <c r="D87" s="1">
        <v>2100</v>
      </c>
    </row>
    <row r="88" spans="2:4">
      <c r="B88" s="9">
        <v>92.4</v>
      </c>
      <c r="C88" s="2">
        <f t="shared" si="4"/>
        <v>86.599999999999952</v>
      </c>
      <c r="D88" s="1">
        <v>2200</v>
      </c>
    </row>
    <row r="89" spans="2:4">
      <c r="B89" s="9">
        <v>96.6</v>
      </c>
      <c r="C89" s="2">
        <f t="shared" si="4"/>
        <v>90.536363636363589</v>
      </c>
      <c r="D89" s="1">
        <v>2300</v>
      </c>
    </row>
    <row r="90" spans="2:4">
      <c r="B90" s="9">
        <v>100.8</v>
      </c>
      <c r="C90" s="2">
        <f t="shared" si="4"/>
        <v>94.472727272727226</v>
      </c>
      <c r="D90" s="1">
        <v>2400</v>
      </c>
    </row>
    <row r="91" spans="2:4">
      <c r="B91" s="9">
        <v>100</v>
      </c>
      <c r="C91" s="2">
        <f t="shared" si="4"/>
        <v>98.409090909090864</v>
      </c>
      <c r="D91" s="1">
        <v>2500</v>
      </c>
    </row>
    <row r="92" spans="2:4">
      <c r="B92" s="11">
        <v>98.8</v>
      </c>
      <c r="C92" s="10">
        <f t="shared" si="4"/>
        <v>102.3454545454545</v>
      </c>
      <c r="D92" s="5">
        <v>2600</v>
      </c>
    </row>
  </sheetData>
  <mergeCells count="2">
    <mergeCell ref="G22:I22"/>
    <mergeCell ref="G2:I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Osterthun | Koopman Interlight</dc:creator>
  <cp:lastModifiedBy>Nicole Osterthun | Koopman Interlight</cp:lastModifiedBy>
  <dcterms:created xsi:type="dcterms:W3CDTF">2024-07-04T10:12:00Z</dcterms:created>
  <dcterms:modified xsi:type="dcterms:W3CDTF">2024-07-05T10:42:31Z</dcterms:modified>
</cp:coreProperties>
</file>